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таблица 2 " sheetId="1" r:id="rId1"/>
    <sheet name="таблица 2,1" sheetId="2" r:id="rId2"/>
    <sheet name="таблица 3 4" sheetId="3" r:id="rId3"/>
  </sheets>
  <definedNames>
    <definedName name="_xlnm.Print_Area" localSheetId="0">'таблица 2 '!$A$1:$K$49</definedName>
    <definedName name="_xlnm.Print_Area" localSheetId="1">'таблица 2,1'!$A$1:$L$24</definedName>
  </definedNames>
  <calcPr calcId="124519"/>
</workbook>
</file>

<file path=xl/calcChain.xml><?xml version="1.0" encoding="utf-8"?>
<calcChain xmlns="http://schemas.openxmlformats.org/spreadsheetml/2006/main">
  <c r="E30" i="1"/>
  <c r="E15"/>
  <c r="G19"/>
  <c r="D27"/>
  <c r="D28"/>
  <c r="E14" i="2"/>
  <c r="K14" s="1"/>
  <c r="A6" i="3" l="1"/>
  <c r="F14" i="2"/>
  <c r="L14" s="1"/>
  <c r="L11" s="1"/>
  <c r="K11"/>
  <c r="D48" i="1"/>
  <c r="F23"/>
  <c r="A4" i="2" l="1"/>
  <c r="D30" i="1" l="1"/>
  <c r="D37"/>
  <c r="D11" i="2" s="1"/>
  <c r="D14" s="1"/>
  <c r="J14" s="1"/>
  <c r="D20" i="1"/>
  <c r="E24"/>
  <c r="E23" s="1"/>
  <c r="J12" i="2"/>
  <c r="D36" i="1"/>
  <c r="J23"/>
  <c r="D24" l="1"/>
  <c r="D23" s="1"/>
  <c r="D19"/>
  <c r="E11"/>
  <c r="G11"/>
  <c r="D15"/>
  <c r="J11"/>
  <c r="J44"/>
  <c r="J45" s="1"/>
  <c r="D11" l="1"/>
  <c r="M19"/>
  <c r="J11" i="2"/>
  <c r="J40" i="1"/>
  <c r="J41" s="1"/>
  <c r="G40"/>
  <c r="G41" s="1"/>
  <c r="E40"/>
  <c r="E41" s="1"/>
  <c r="E44"/>
  <c r="E45" s="1"/>
  <c r="O12"/>
  <c r="N13"/>
  <c r="N12"/>
  <c r="G23"/>
  <c r="G44" s="1"/>
  <c r="G45" s="1"/>
  <c r="D25"/>
  <c r="M12" l="1"/>
  <c r="M20"/>
  <c r="M13"/>
  <c r="O8" s="1"/>
  <c r="N14"/>
  <c r="O13"/>
  <c r="O14" s="1"/>
  <c r="D40"/>
  <c r="D41" s="1"/>
  <c r="D44"/>
  <c r="D45" s="1"/>
  <c r="D51" l="1"/>
  <c r="M14"/>
</calcChain>
</file>

<file path=xl/sharedStrings.xml><?xml version="1.0" encoding="utf-8"?>
<sst xmlns="http://schemas.openxmlformats.org/spreadsheetml/2006/main" count="160" uniqueCount="95">
  <si>
    <t>Показатели по поступлениям</t>
  </si>
  <si>
    <t>и выплатам учреждения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</si>
  <si>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</si>
  <si>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</si>
  <si>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</si>
  <si>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</si>
  <si>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</si>
  <si>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</si>
  <si>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</si>
  <si>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</si>
  <si>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</si>
  <si>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</si>
  <si>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</si>
  <si>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</si>
  <si>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</si>
  <si>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</si>
  <si>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</si>
  <si>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</si>
  <si>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</si>
  <si>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</si>
  <si>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</si>
  <si>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</si>
  <si>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</si>
  <si>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</si>
  <si>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</si>
  <si>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</si>
  <si>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</si>
  <si>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</si>
  <si>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</si>
  <si>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</si>
  <si>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</si>
  <si>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</si>
  <si>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</si>
  <si>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</si>
  <si>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</si>
  <si>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</si>
  <si>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</si>
  <si>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</si>
  <si>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</si>
  <si>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</si>
  <si>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</si>
  <si>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</si>
  <si>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</si>
  <si>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Показатели выплат по расходам</t>
  </si>
  <si>
    <t xml:space="preserve">на закупку товаров, работ, услуг учреждения 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</si>
  <si>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</si>
  <si>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</si>
  <si>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</si>
  <si>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</si>
  <si>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N 223-ФЗ «О закупках товаров, работ, услуг отдельными видами юридических лиц»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</si>
  <si>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</si>
  <si>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</si>
  <si>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</si>
  <si>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"___" ________________ 20__ г.</t>
  </si>
  <si>
    <t>Таблица  2</t>
  </si>
  <si>
    <t>Таблица 2.1</t>
  </si>
  <si>
    <t xml:space="preserve">налог на землю и имущество </t>
  </si>
  <si>
    <t xml:space="preserve">госпошлины .штрафы пени </t>
  </si>
  <si>
    <t xml:space="preserve">зарплата </t>
  </si>
  <si>
    <t>компенсация</t>
  </si>
  <si>
    <t xml:space="preserve">Заведующий МАДОУ ДС № 453________________________И.Ю.Матюшина </t>
  </si>
  <si>
    <t xml:space="preserve">                                                                         (подпись)        (расшифровка подписи)</t>
  </si>
  <si>
    <t>тел. 730-87-71</t>
  </si>
  <si>
    <t xml:space="preserve">возврат фсс на начало года </t>
  </si>
  <si>
    <t>субсидии на финансовое обеспечение выполнения муницыпального задания из бюджета Федерального фонда обязательного медицинского страхования</t>
  </si>
  <si>
    <t>5.1</t>
  </si>
  <si>
    <t>___ ________________ 20__ г.</t>
  </si>
  <si>
    <t xml:space="preserve">Исполнитель  тел. 730-87-71                          ______________М.Ю.Иванова </t>
  </si>
  <si>
    <t xml:space="preserve">                                                                              (подпись)    (расшифровка подписи)</t>
  </si>
  <si>
    <t xml:space="preserve">Главный бухгалтер                                          ______________М.Ю.Иванова </t>
  </si>
  <si>
    <t>111,119</t>
  </si>
  <si>
    <t>110</t>
  </si>
  <si>
    <t>321</t>
  </si>
  <si>
    <t>851,852, 853</t>
  </si>
  <si>
    <t>851</t>
  </si>
  <si>
    <t>Таблица 3</t>
  </si>
  <si>
    <t>Сведения о средствах, поступающих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</si>
  <si>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</si>
  <si>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</si>
  <si>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</si>
  <si>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</si>
  <si>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</si>
  <si>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</si>
  <si>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</si>
  <si>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</si>
  <si>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</si>
  <si>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</si>
  <si>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</si>
  <si>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на 2019 г. 1-ый год планового периода</t>
  </si>
  <si>
    <t>119</t>
  </si>
  <si>
    <t xml:space="preserve">прочие расходы (аттестация рабочего места за счет средств фсс) </t>
  </si>
  <si>
    <t xml:space="preserve">остаток на конец 2017 года минусуется в конце года </t>
  </si>
  <si>
    <t>на 2018 г. очередной финансовый год</t>
  </si>
  <si>
    <t>на 2020 г. 2-ой год планового периода</t>
  </si>
  <si>
    <t>на 16.04 2018 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</si>
</sst>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5" tint="-0.499984740745262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justify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4" fontId="3" fillId="0" borderId="4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 indent="4"/>
    </xf>
    <xf numFmtId="0" fontId="3" fillId="0" borderId="4" xfId="0" applyFont="1" applyBorder="1" applyAlignment="1">
      <alignment vertical="top" wrapText="1"/>
    </xf>
    <xf numFmtId="0" fontId="5" fillId="2" borderId="4" xfId="0" applyFont="1" applyFill="1" applyBorder="1" applyAlignment="1">
      <alignment wrapText="1"/>
    </xf>
    <xf numFmtId="4" fontId="6" fillId="2" borderId="4" xfId="0" applyNumberFormat="1" applyFont="1" applyFill="1" applyBorder="1" applyAlignment="1">
      <alignment wrapText="1"/>
    </xf>
    <xf numFmtId="4" fontId="7" fillId="2" borderId="4" xfId="0" applyNumberFormat="1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3" fillId="0" borderId="3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vertical="top" wrapText="1"/>
    </xf>
    <xf numFmtId="0" fontId="1" fillId="0" borderId="0" xfId="0" applyFont="1"/>
    <xf numFmtId="0" fontId="8" fillId="0" borderId="0" xfId="0" applyFont="1"/>
    <xf numFmtId="4" fontId="3" fillId="0" borderId="4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wrapText="1"/>
    </xf>
    <xf numFmtId="0" fontId="11" fillId="0" borderId="16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4" fontId="11" fillId="0" borderId="5" xfId="0" applyNumberFormat="1" applyFont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center" wrapText="1"/>
    </xf>
    <xf numFmtId="4" fontId="11" fillId="0" borderId="5" xfId="0" applyNumberFormat="1" applyFont="1" applyBorder="1" applyAlignment="1">
      <alignment wrapText="1"/>
    </xf>
    <xf numFmtId="4" fontId="11" fillId="0" borderId="1" xfId="0" applyNumberFormat="1" applyFont="1" applyBorder="1" applyAlignment="1">
      <alignment wrapText="1"/>
    </xf>
    <xf numFmtId="4" fontId="11" fillId="0" borderId="1" xfId="0" applyNumberFormat="1" applyFont="1" applyBorder="1" applyAlignment="1">
      <alignment horizontal="center" vertical="top" wrapText="1"/>
    </xf>
    <xf numFmtId="4" fontId="12" fillId="0" borderId="4" xfId="0" applyNumberFormat="1" applyFont="1" applyBorder="1" applyAlignment="1">
      <alignment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3" fillId="0" borderId="0" xfId="0" applyFont="1" applyAlignment="1">
      <alignment horizontal="justify"/>
    </xf>
    <xf numFmtId="0" fontId="2" fillId="0" borderId="3" xfId="1" applyBorder="1" applyAlignment="1" applyProtection="1">
      <alignment vertical="top" wrapText="1"/>
    </xf>
    <xf numFmtId="4" fontId="1" fillId="0" borderId="4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center" vertical="top" wrapText="1"/>
    </xf>
    <xf numFmtId="2" fontId="0" fillId="0" borderId="0" xfId="0" applyNumberFormat="1"/>
    <xf numFmtId="0" fontId="3" fillId="0" borderId="7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11" fillId="0" borderId="7" xfId="0" applyNumberFormat="1" applyFont="1" applyBorder="1" applyAlignment="1">
      <alignment horizontal="center" wrapText="1"/>
    </xf>
    <xf numFmtId="4" fontId="11" fillId="0" borderId="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" fontId="11" fillId="0" borderId="5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4" fillId="0" borderId="7" xfId="1" applyFont="1" applyBorder="1" applyAlignment="1" applyProtection="1">
      <alignment horizontal="center" vertical="top" wrapText="1"/>
    </xf>
    <xf numFmtId="0" fontId="4" fillId="0" borderId="5" xfId="1" applyFont="1" applyBorder="1" applyAlignment="1" applyProtection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2" fillId="0" borderId="7" xfId="1" applyFont="1" applyBorder="1" applyAlignment="1" applyProtection="1">
      <alignment horizontal="center" vertical="top" wrapText="1"/>
    </xf>
    <xf numFmtId="0" fontId="12" fillId="0" borderId="3" xfId="1" applyFont="1" applyBorder="1" applyAlignment="1" applyProtection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11" xfId="1" applyFont="1" applyBorder="1" applyAlignment="1" applyProtection="1">
      <alignment horizontal="center" vertical="top" wrapText="1"/>
    </xf>
    <xf numFmtId="0" fontId="4" fillId="0" borderId="9" xfId="1" applyFont="1" applyBorder="1" applyAlignment="1" applyProtection="1">
      <alignment horizontal="center" vertical="top" wrapText="1"/>
    </xf>
    <xf numFmtId="0" fontId="4" fillId="0" borderId="2" xfId="1" applyFont="1" applyBorder="1" applyAlignment="1" applyProtection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86917ECF3CF55048D59C3DD0DE0FEE86AF75495BACB947171E666B5CBB1FB35EA287A7846FD5ND20E" TargetMode="External"/><Relationship Id="rId1" Type="http://schemas.openxmlformats.org/officeDocument/2006/relationships/hyperlink" Target="consultantplus://offline/ref=86917ECF3CF55048D59C3DD0DE0FEE86AF75495BACB947171E666B5CBB1FB35EA287A7846FD5ND20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86917ECF3CF55048D59C3DD0DE0FEE86AF754358AABC47171E666B5CBBN12FE" TargetMode="External"/><Relationship Id="rId1" Type="http://schemas.openxmlformats.org/officeDocument/2006/relationships/hyperlink" Target="consultantplus://offline/ref=86917ECF3CF55048D59C3DD0DE0FEE86AF7A475CADB847171E666B5CBBN12F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86917ECF3CF55048D59C3DD0DE0FEE86AF75495BACB947171E666B5CBBN12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SheetLayoutView="100" workbookViewId="0">
      <selection activeCell="M34" sqref="M34"/>
    </sheetView>
  </sheetViews>
  <sheetFormatPr defaultRowHeight="15"/>
  <cols>
    <col min="1" max="1" width="45" customWidth="1"/>
    <col min="2" max="2" width="10" customWidth="1"/>
    <col min="3" max="3" width="9.140625" customWidth="1"/>
    <col min="4" max="4" width="19.7109375" customWidth="1"/>
    <col min="5" max="6" width="17.28515625" customWidth="1"/>
    <col min="7" max="7" width="14" customWidth="1"/>
    <col min="8" max="8" width="12.85546875" customWidth="1"/>
    <col min="9" max="9" width="11.5703125" customWidth="1"/>
    <col min="10" max="10" width="16.5703125" customWidth="1"/>
    <col min="11" max="11" width="13.28515625" customWidth="1"/>
    <col min="13" max="13" width="15.5703125" customWidth="1"/>
    <col min="14" max="14" width="14.85546875" bestFit="1" customWidth="1"/>
    <col min="15" max="15" width="16.7109375" customWidth="1"/>
  </cols>
  <sheetData>
    <row r="1" spans="1:15">
      <c r="A1" s="65" t="s">
        <v>54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5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5">
      <c r="A4" s="64" t="s">
        <v>94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5" ht="15.75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ht="76.5" customHeight="1" thickBot="1">
      <c r="A6" s="73" t="s">
        <v>2</v>
      </c>
      <c r="B6" s="73" t="s">
        <v>3</v>
      </c>
      <c r="C6" s="73" t="s">
        <v>4</v>
      </c>
      <c r="D6" s="75" t="s">
        <v>5</v>
      </c>
      <c r="E6" s="76"/>
      <c r="F6" s="76"/>
      <c r="G6" s="76"/>
      <c r="H6" s="76"/>
      <c r="I6" s="76"/>
      <c r="J6" s="76"/>
      <c r="K6" s="77"/>
    </row>
    <row r="7" spans="1:15" ht="15.75" thickBot="1">
      <c r="A7" s="74"/>
      <c r="B7" s="74"/>
      <c r="C7" s="74"/>
      <c r="D7" s="73" t="s">
        <v>6</v>
      </c>
      <c r="E7" s="75" t="s">
        <v>7</v>
      </c>
      <c r="F7" s="76"/>
      <c r="G7" s="76"/>
      <c r="H7" s="76"/>
      <c r="I7" s="76"/>
      <c r="J7" s="76"/>
      <c r="K7" s="77"/>
    </row>
    <row r="8" spans="1:15" ht="190.5" customHeight="1" thickBot="1">
      <c r="A8" s="74"/>
      <c r="B8" s="74"/>
      <c r="C8" s="74"/>
      <c r="D8" s="74"/>
      <c r="E8" s="78" t="s">
        <v>8</v>
      </c>
      <c r="F8" s="82" t="s">
        <v>64</v>
      </c>
      <c r="G8" s="79" t="s">
        <v>9</v>
      </c>
      <c r="H8" s="73" t="s">
        <v>10</v>
      </c>
      <c r="I8" s="73" t="s">
        <v>11</v>
      </c>
      <c r="J8" s="81" t="s">
        <v>12</v>
      </c>
      <c r="K8" s="77"/>
      <c r="M8" t="s">
        <v>63</v>
      </c>
      <c r="N8">
        <v>307655.11</v>
      </c>
      <c r="O8" s="1">
        <f>M13+N8</f>
        <v>76386132.350000009</v>
      </c>
    </row>
    <row r="9" spans="1:15" ht="30.75" hidden="1" thickBot="1">
      <c r="A9" s="74"/>
      <c r="B9" s="74"/>
      <c r="C9" s="74"/>
      <c r="D9" s="74"/>
      <c r="E9" s="74"/>
      <c r="F9" s="83"/>
      <c r="G9" s="80"/>
      <c r="H9" s="74"/>
      <c r="I9" s="74"/>
      <c r="J9" s="4" t="s">
        <v>6</v>
      </c>
      <c r="K9" s="5" t="s">
        <v>13</v>
      </c>
    </row>
    <row r="10" spans="1:15" ht="15.75" thickBot="1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27" t="s">
        <v>65</v>
      </c>
      <c r="G10" s="7">
        <v>6</v>
      </c>
      <c r="H10" s="7">
        <v>7</v>
      </c>
      <c r="I10" s="7">
        <v>8</v>
      </c>
      <c r="J10" s="7">
        <v>9</v>
      </c>
      <c r="K10" s="5">
        <v>10</v>
      </c>
    </row>
    <row r="11" spans="1:15" ht="15.75" thickBot="1">
      <c r="A11" s="8" t="s">
        <v>14</v>
      </c>
      <c r="B11" s="9">
        <v>100</v>
      </c>
      <c r="C11" s="9" t="s">
        <v>15</v>
      </c>
      <c r="D11" s="19">
        <f>E11+G11+J11</f>
        <v>74318377.609999999</v>
      </c>
      <c r="E11" s="20">
        <f>E15</f>
        <v>57759411</v>
      </c>
      <c r="F11" s="28"/>
      <c r="G11" s="20">
        <f>G19</f>
        <v>1679693</v>
      </c>
      <c r="H11" s="20"/>
      <c r="I11" s="20"/>
      <c r="J11" s="20">
        <f>J15+J20</f>
        <v>14879273.609999999</v>
      </c>
      <c r="K11" s="18"/>
    </row>
    <row r="12" spans="1:15">
      <c r="A12" s="10" t="s">
        <v>7</v>
      </c>
      <c r="B12" s="66">
        <v>110</v>
      </c>
      <c r="C12" s="57">
        <v>120</v>
      </c>
      <c r="D12" s="57"/>
      <c r="E12" s="66" t="s">
        <v>15</v>
      </c>
      <c r="F12" s="84" t="s">
        <v>15</v>
      </c>
      <c r="G12" s="66" t="s">
        <v>15</v>
      </c>
      <c r="H12" s="66" t="s">
        <v>15</v>
      </c>
      <c r="I12" s="66" t="s">
        <v>15</v>
      </c>
      <c r="J12" s="57"/>
      <c r="K12" s="66" t="s">
        <v>15</v>
      </c>
      <c r="M12" s="1">
        <f>D11</f>
        <v>74318377.609999999</v>
      </c>
      <c r="N12" s="1">
        <f>E11</f>
        <v>57759411</v>
      </c>
      <c r="O12" s="1">
        <f>G11</f>
        <v>1679693</v>
      </c>
    </row>
    <row r="13" spans="1:15" ht="25.5" customHeight="1" thickBot="1">
      <c r="A13" s="11" t="s">
        <v>16</v>
      </c>
      <c r="B13" s="67"/>
      <c r="C13" s="59"/>
      <c r="D13" s="59"/>
      <c r="E13" s="67"/>
      <c r="F13" s="84"/>
      <c r="G13" s="67"/>
      <c r="H13" s="67"/>
      <c r="I13" s="67"/>
      <c r="J13" s="59"/>
      <c r="K13" s="67"/>
      <c r="M13" s="1">
        <f>D23</f>
        <v>76078477.24000001</v>
      </c>
      <c r="N13" s="1">
        <f>E23</f>
        <v>57759411</v>
      </c>
      <c r="O13" s="1">
        <f>G23</f>
        <v>1679693</v>
      </c>
    </row>
    <row r="14" spans="1:15" ht="15.75" thickBot="1">
      <c r="A14" s="11"/>
      <c r="B14" s="12"/>
      <c r="C14" s="12"/>
      <c r="D14" s="12"/>
      <c r="E14" s="12"/>
      <c r="F14" s="29"/>
      <c r="G14" s="12"/>
      <c r="H14" s="12"/>
      <c r="I14" s="12"/>
      <c r="J14" s="12"/>
      <c r="K14" s="12"/>
      <c r="M14" s="1">
        <f>M12-M13</f>
        <v>-1760099.6300000101</v>
      </c>
      <c r="N14" s="1">
        <f>N12-N13</f>
        <v>0</v>
      </c>
      <c r="O14" s="1">
        <f>O12-O13</f>
        <v>0</v>
      </c>
    </row>
    <row r="15" spans="1:15" ht="33.75" customHeight="1" thickBot="1">
      <c r="A15" s="11" t="s">
        <v>17</v>
      </c>
      <c r="B15" s="13">
        <v>120</v>
      </c>
      <c r="C15" s="12">
        <v>130</v>
      </c>
      <c r="D15" s="14">
        <f>J15+E15</f>
        <v>69029684.609999999</v>
      </c>
      <c r="E15" s="14">
        <f>56911100+428318+419993</f>
        <v>57759411</v>
      </c>
      <c r="F15" s="30" t="s">
        <v>15</v>
      </c>
      <c r="G15" s="13" t="s">
        <v>15</v>
      </c>
      <c r="H15" s="13" t="s">
        <v>15</v>
      </c>
      <c r="I15" s="12"/>
      <c r="J15" s="40">
        <v>11270273.609999999</v>
      </c>
      <c r="K15" s="12"/>
    </row>
    <row r="16" spans="1:15" ht="15.75" thickBot="1">
      <c r="A16" s="11"/>
      <c r="B16" s="12"/>
      <c r="C16" s="12"/>
      <c r="D16" s="12"/>
      <c r="E16" s="12"/>
      <c r="F16" s="31"/>
      <c r="G16" s="12"/>
      <c r="H16" s="12"/>
      <c r="I16" s="12"/>
      <c r="J16" s="12"/>
      <c r="K16" s="12"/>
    </row>
    <row r="17" spans="1:13" ht="48" customHeight="1" thickBot="1">
      <c r="A17" s="11" t="s">
        <v>18</v>
      </c>
      <c r="B17" s="13">
        <v>130</v>
      </c>
      <c r="C17" s="12"/>
      <c r="D17" s="12"/>
      <c r="E17" s="13" t="s">
        <v>15</v>
      </c>
      <c r="F17" s="31" t="s">
        <v>15</v>
      </c>
      <c r="G17" s="13" t="s">
        <v>15</v>
      </c>
      <c r="H17" s="13" t="s">
        <v>15</v>
      </c>
      <c r="I17" s="13" t="s">
        <v>15</v>
      </c>
      <c r="J17" s="12"/>
      <c r="K17" s="13" t="s">
        <v>15</v>
      </c>
    </row>
    <row r="18" spans="1:13" ht="99" customHeight="1" thickBot="1">
      <c r="A18" s="11" t="s">
        <v>19</v>
      </c>
      <c r="B18" s="13">
        <v>140</v>
      </c>
      <c r="C18" s="12"/>
      <c r="D18" s="12"/>
      <c r="E18" s="13" t="s">
        <v>15</v>
      </c>
      <c r="F18" s="31" t="s">
        <v>15</v>
      </c>
      <c r="G18" s="13" t="s">
        <v>15</v>
      </c>
      <c r="H18" s="13" t="s">
        <v>15</v>
      </c>
      <c r="I18" s="13" t="s">
        <v>15</v>
      </c>
      <c r="J18" s="12"/>
      <c r="K18" s="13" t="s">
        <v>15</v>
      </c>
    </row>
    <row r="19" spans="1:13" ht="38.25" customHeight="1" thickBot="1">
      <c r="A19" s="11" t="s">
        <v>20</v>
      </c>
      <c r="B19" s="13">
        <v>150</v>
      </c>
      <c r="C19" s="12">
        <v>180</v>
      </c>
      <c r="D19" s="14">
        <f>G19</f>
        <v>1679693</v>
      </c>
      <c r="E19" s="26" t="s">
        <v>15</v>
      </c>
      <c r="F19" s="30"/>
      <c r="G19" s="14">
        <f>1635893+43800</f>
        <v>1679693</v>
      </c>
      <c r="H19" s="14"/>
      <c r="I19" s="26" t="s">
        <v>15</v>
      </c>
      <c r="J19" s="26" t="s">
        <v>15</v>
      </c>
      <c r="K19" s="13" t="s">
        <v>15</v>
      </c>
      <c r="M19" s="1">
        <f>D15+D19+D20</f>
        <v>74318377.609999999</v>
      </c>
    </row>
    <row r="20" spans="1:13" ht="15.75" thickBot="1">
      <c r="A20" s="11" t="s">
        <v>21</v>
      </c>
      <c r="B20" s="13">
        <v>160</v>
      </c>
      <c r="C20" s="12"/>
      <c r="D20" s="14">
        <f>J20</f>
        <v>3609000</v>
      </c>
      <c r="E20" s="13" t="s">
        <v>15</v>
      </c>
      <c r="F20" s="31" t="s">
        <v>15</v>
      </c>
      <c r="G20" s="13" t="s">
        <v>15</v>
      </c>
      <c r="H20" s="13" t="s">
        <v>15</v>
      </c>
      <c r="I20" s="13" t="s">
        <v>15</v>
      </c>
      <c r="J20" s="40">
        <v>3609000</v>
      </c>
      <c r="K20" s="12"/>
      <c r="M20" s="1">
        <f>D11-M19</f>
        <v>0</v>
      </c>
    </row>
    <row r="21" spans="1:13" ht="30.75" customHeight="1" thickBot="1">
      <c r="A21" s="11" t="s">
        <v>22</v>
      </c>
      <c r="B21" s="13">
        <v>180</v>
      </c>
      <c r="C21" s="13" t="s">
        <v>15</v>
      </c>
      <c r="D21" s="12"/>
      <c r="E21" s="13" t="s">
        <v>15</v>
      </c>
      <c r="F21" s="32" t="s">
        <v>15</v>
      </c>
      <c r="G21" s="13" t="s">
        <v>15</v>
      </c>
      <c r="H21" s="13" t="s">
        <v>15</v>
      </c>
      <c r="I21" s="13" t="s">
        <v>15</v>
      </c>
      <c r="J21" s="12"/>
      <c r="K21" s="13" t="s">
        <v>15</v>
      </c>
    </row>
    <row r="22" spans="1:13" ht="15.75" thickBot="1">
      <c r="A22" s="11"/>
      <c r="B22" s="12"/>
      <c r="C22" s="12"/>
      <c r="D22" s="12"/>
      <c r="E22" s="12"/>
      <c r="F22" s="33"/>
      <c r="G22" s="12"/>
      <c r="H22" s="12"/>
      <c r="I22" s="12"/>
      <c r="J22" s="12"/>
      <c r="K22" s="12"/>
    </row>
    <row r="23" spans="1:13" ht="41.25" customHeight="1" thickBot="1">
      <c r="A23" s="8" t="s">
        <v>23</v>
      </c>
      <c r="B23" s="9">
        <v>200</v>
      </c>
      <c r="C23" s="9" t="s">
        <v>15</v>
      </c>
      <c r="D23" s="19">
        <f>D24+D28+D36+D37+D30+D27</f>
        <v>76078477.24000001</v>
      </c>
      <c r="E23" s="20">
        <f>E24+E28+E36+E37+E30+E27</f>
        <v>57759411</v>
      </c>
      <c r="F23" s="28">
        <f>F24+F28+F36+F37</f>
        <v>0</v>
      </c>
      <c r="G23" s="20">
        <f>G24+G28+G36+G37</f>
        <v>1679693</v>
      </c>
      <c r="H23" s="21"/>
      <c r="I23" s="21"/>
      <c r="J23" s="20">
        <f>J36+J37</f>
        <v>16639373.24</v>
      </c>
      <c r="K23" s="18"/>
    </row>
    <row r="24" spans="1:13" ht="48" customHeight="1" thickBot="1">
      <c r="A24" s="11" t="s">
        <v>24</v>
      </c>
      <c r="B24" s="13">
        <v>210</v>
      </c>
      <c r="C24" s="15" t="s">
        <v>71</v>
      </c>
      <c r="D24" s="14">
        <f>E24+G24+J24</f>
        <v>47238509</v>
      </c>
      <c r="E24" s="14">
        <f>E25</f>
        <v>47238509</v>
      </c>
      <c r="F24" s="34"/>
      <c r="G24" s="12"/>
      <c r="H24" s="12"/>
      <c r="I24" s="12"/>
      <c r="J24" s="12"/>
      <c r="K24" s="12"/>
    </row>
    <row r="25" spans="1:13">
      <c r="A25" s="10" t="s">
        <v>25</v>
      </c>
      <c r="B25" s="66">
        <v>211</v>
      </c>
      <c r="C25" s="69" t="s">
        <v>70</v>
      </c>
      <c r="D25" s="60">
        <f>E25+G25+J25</f>
        <v>47238509</v>
      </c>
      <c r="E25" s="60">
        <v>47238509</v>
      </c>
      <c r="F25" s="62"/>
      <c r="G25" s="60"/>
      <c r="H25" s="60"/>
      <c r="I25" s="60"/>
      <c r="J25" s="60"/>
      <c r="K25" s="60"/>
    </row>
    <row r="26" spans="1:13" ht="45.75" customHeight="1" thickBot="1">
      <c r="A26" s="11" t="s">
        <v>26</v>
      </c>
      <c r="B26" s="67"/>
      <c r="C26" s="71"/>
      <c r="D26" s="61"/>
      <c r="E26" s="61"/>
      <c r="F26" s="63"/>
      <c r="G26" s="61"/>
      <c r="H26" s="61"/>
      <c r="I26" s="61"/>
      <c r="J26" s="61"/>
      <c r="K26" s="61"/>
      <c r="M26" t="s">
        <v>58</v>
      </c>
    </row>
    <row r="27" spans="1:13" ht="30.75" thickBot="1">
      <c r="A27" s="11" t="s">
        <v>90</v>
      </c>
      <c r="B27" s="12"/>
      <c r="C27" s="15" t="s">
        <v>89</v>
      </c>
      <c r="D27" s="12">
        <f>E27</f>
        <v>0</v>
      </c>
      <c r="E27" s="54"/>
      <c r="F27" s="34"/>
      <c r="G27" s="12"/>
      <c r="H27" s="12"/>
      <c r="I27" s="12"/>
      <c r="J27" s="12"/>
      <c r="K27" s="12"/>
    </row>
    <row r="28" spans="1:13" ht="41.25" customHeight="1" thickBot="1">
      <c r="A28" s="11" t="s">
        <v>27</v>
      </c>
      <c r="B28" s="13">
        <v>220</v>
      </c>
      <c r="C28" s="15" t="s">
        <v>72</v>
      </c>
      <c r="D28" s="14">
        <f>E28+G28</f>
        <v>1635893</v>
      </c>
      <c r="E28" s="14"/>
      <c r="F28" s="35"/>
      <c r="G28" s="14">
        <v>1635893</v>
      </c>
      <c r="H28" s="14"/>
      <c r="I28" s="14"/>
      <c r="J28" s="14"/>
      <c r="K28" s="14"/>
      <c r="M28" t="s">
        <v>59</v>
      </c>
    </row>
    <row r="29" spans="1:13" ht="15.75" thickBot="1">
      <c r="A29" s="16" t="s">
        <v>25</v>
      </c>
      <c r="B29" s="12"/>
      <c r="C29" s="15"/>
      <c r="D29" s="12"/>
      <c r="E29" s="12"/>
      <c r="F29" s="34"/>
      <c r="G29" s="12"/>
      <c r="H29" s="12"/>
      <c r="I29" s="12"/>
      <c r="J29" s="12"/>
      <c r="K29" s="12"/>
    </row>
    <row r="30" spans="1:13" ht="42" customHeight="1" thickBot="1">
      <c r="A30" s="11" t="s">
        <v>28</v>
      </c>
      <c r="B30" s="13">
        <v>230</v>
      </c>
      <c r="C30" s="15" t="s">
        <v>74</v>
      </c>
      <c r="D30" s="14">
        <f>E30+G30+J30</f>
        <v>848311</v>
      </c>
      <c r="E30" s="14">
        <f>428318+419993</f>
        <v>848311</v>
      </c>
      <c r="F30" s="36"/>
      <c r="G30" s="14"/>
      <c r="H30" s="14"/>
      <c r="I30" s="14"/>
      <c r="J30" s="14"/>
      <c r="K30" s="14"/>
      <c r="M30" t="s">
        <v>56</v>
      </c>
    </row>
    <row r="31" spans="1:13" ht="18.75" customHeight="1" thickBot="1">
      <c r="A31" s="16" t="s">
        <v>25</v>
      </c>
      <c r="B31" s="12"/>
      <c r="C31" s="15"/>
      <c r="D31" s="12"/>
      <c r="E31" s="12"/>
      <c r="F31" s="37"/>
      <c r="G31" s="12"/>
      <c r="H31" s="12"/>
      <c r="I31" s="12"/>
      <c r="J31" s="12"/>
      <c r="K31" s="12"/>
    </row>
    <row r="32" spans="1:13" ht="19.5" customHeight="1">
      <c r="A32" s="10" t="s">
        <v>29</v>
      </c>
      <c r="B32" s="66">
        <v>240</v>
      </c>
      <c r="C32" s="69"/>
      <c r="D32" s="57"/>
      <c r="E32" s="57"/>
      <c r="F32" s="62"/>
      <c r="G32" s="57"/>
      <c r="H32" s="57"/>
      <c r="I32" s="57"/>
      <c r="J32" s="57"/>
      <c r="K32" s="57"/>
    </row>
    <row r="33" spans="1:13" ht="18.75" customHeight="1">
      <c r="A33" s="10" t="s">
        <v>30</v>
      </c>
      <c r="B33" s="68"/>
      <c r="C33" s="70"/>
      <c r="D33" s="58"/>
      <c r="E33" s="58"/>
      <c r="F33" s="72"/>
      <c r="G33" s="58"/>
      <c r="H33" s="58"/>
      <c r="I33" s="58"/>
      <c r="J33" s="58"/>
      <c r="K33" s="58"/>
    </row>
    <row r="34" spans="1:13" ht="24" customHeight="1" thickBot="1">
      <c r="A34" s="11" t="s">
        <v>31</v>
      </c>
      <c r="B34" s="67"/>
      <c r="C34" s="71"/>
      <c r="D34" s="59"/>
      <c r="E34" s="59"/>
      <c r="F34" s="63"/>
      <c r="G34" s="59"/>
      <c r="H34" s="59"/>
      <c r="I34" s="59"/>
      <c r="J34" s="59"/>
      <c r="K34" s="59"/>
    </row>
    <row r="35" spans="1:13" ht="15.75" thickBot="1">
      <c r="A35" s="11"/>
      <c r="B35" s="12"/>
      <c r="C35" s="15"/>
      <c r="D35" s="12"/>
      <c r="E35" s="12"/>
      <c r="F35" s="37"/>
      <c r="G35" s="12"/>
      <c r="H35" s="12"/>
      <c r="I35" s="12"/>
      <c r="J35" s="12"/>
      <c r="K35" s="12"/>
    </row>
    <row r="36" spans="1:13" ht="42.75" customHeight="1" thickBot="1">
      <c r="A36" s="11" t="s">
        <v>32</v>
      </c>
      <c r="B36" s="13">
        <v>250</v>
      </c>
      <c r="C36" s="15" t="s">
        <v>73</v>
      </c>
      <c r="D36" s="14">
        <f>J36+G36+E36</f>
        <v>6000</v>
      </c>
      <c r="E36" s="12"/>
      <c r="F36" s="38"/>
      <c r="G36" s="12"/>
      <c r="H36" s="12"/>
      <c r="I36" s="12"/>
      <c r="J36" s="40">
        <v>6000</v>
      </c>
      <c r="K36" s="12"/>
      <c r="M36" t="s">
        <v>57</v>
      </c>
    </row>
    <row r="37" spans="1:13" ht="47.25" customHeight="1" thickBot="1">
      <c r="A37" s="11" t="s">
        <v>33</v>
      </c>
      <c r="B37" s="13">
        <v>260</v>
      </c>
      <c r="C37" s="13" t="s">
        <v>15</v>
      </c>
      <c r="D37" s="14">
        <f>J37+G37+E37</f>
        <v>26349764.240000002</v>
      </c>
      <c r="E37" s="14">
        <v>9672591</v>
      </c>
      <c r="F37" s="34"/>
      <c r="G37" s="14">
        <v>43800</v>
      </c>
      <c r="H37" s="14"/>
      <c r="I37" s="14"/>
      <c r="J37" s="40">
        <v>16633373.24</v>
      </c>
      <c r="K37" s="14"/>
    </row>
    <row r="38" spans="1:13" ht="15.75" thickBot="1">
      <c r="A38" s="11"/>
      <c r="B38" s="12"/>
      <c r="C38" s="12"/>
      <c r="D38" s="12"/>
      <c r="E38" s="12"/>
      <c r="F38" s="34"/>
      <c r="G38" s="12"/>
      <c r="H38" s="12"/>
      <c r="I38" s="12"/>
      <c r="J38" s="12"/>
      <c r="K38" s="12"/>
    </row>
    <row r="39" spans="1:13" ht="15.75" thickBot="1">
      <c r="A39" s="11"/>
      <c r="B39" s="17"/>
      <c r="C39" s="17"/>
      <c r="D39" s="17"/>
      <c r="E39" s="17"/>
      <c r="F39" s="39"/>
      <c r="G39" s="17"/>
      <c r="H39" s="17"/>
      <c r="I39" s="17"/>
      <c r="J39" s="17"/>
      <c r="K39" s="17"/>
    </row>
    <row r="40" spans="1:13" ht="41.25" customHeight="1" thickBot="1">
      <c r="A40" s="11" t="s">
        <v>34</v>
      </c>
      <c r="B40" s="13">
        <v>300</v>
      </c>
      <c r="C40" s="13" t="s">
        <v>15</v>
      </c>
      <c r="D40" s="14">
        <f>E40+G40+J40</f>
        <v>74318377.609999999</v>
      </c>
      <c r="E40" s="14">
        <f>E11</f>
        <v>57759411</v>
      </c>
      <c r="F40" s="34"/>
      <c r="G40" s="14">
        <f>G11</f>
        <v>1679693</v>
      </c>
      <c r="H40" s="12"/>
      <c r="I40" s="12"/>
      <c r="J40" s="14">
        <f>J11</f>
        <v>14879273.609999999</v>
      </c>
      <c r="K40" s="12"/>
    </row>
    <row r="41" spans="1:13">
      <c r="A41" s="10" t="s">
        <v>25</v>
      </c>
      <c r="B41" s="66">
        <v>310</v>
      </c>
      <c r="C41" s="66">
        <v>510</v>
      </c>
      <c r="D41" s="60">
        <f>D40</f>
        <v>74318377.609999999</v>
      </c>
      <c r="E41" s="60">
        <f>E40</f>
        <v>57759411</v>
      </c>
      <c r="F41" s="62"/>
      <c r="G41" s="60">
        <f>G40</f>
        <v>1679693</v>
      </c>
      <c r="H41" s="57"/>
      <c r="I41" s="57"/>
      <c r="J41" s="60">
        <f>J40</f>
        <v>14879273.609999999</v>
      </c>
      <c r="K41" s="57"/>
    </row>
    <row r="42" spans="1:13" ht="27.75" customHeight="1" thickBot="1">
      <c r="A42" s="11" t="s">
        <v>35</v>
      </c>
      <c r="B42" s="67"/>
      <c r="C42" s="67"/>
      <c r="D42" s="59"/>
      <c r="E42" s="59"/>
      <c r="F42" s="63"/>
      <c r="G42" s="59"/>
      <c r="H42" s="59"/>
      <c r="I42" s="59"/>
      <c r="J42" s="59"/>
      <c r="K42" s="59"/>
    </row>
    <row r="43" spans="1:13" ht="25.5" customHeight="1" thickBot="1">
      <c r="A43" s="11" t="s">
        <v>36</v>
      </c>
      <c r="B43" s="13">
        <v>320</v>
      </c>
      <c r="C43" s="13"/>
      <c r="D43" s="12"/>
      <c r="E43" s="12"/>
      <c r="F43" s="34"/>
      <c r="G43" s="12"/>
      <c r="H43" s="12"/>
      <c r="I43" s="12"/>
      <c r="J43" s="12"/>
      <c r="K43" s="12"/>
    </row>
    <row r="44" spans="1:13" ht="40.5" customHeight="1" thickBot="1">
      <c r="A44" s="11" t="s">
        <v>37</v>
      </c>
      <c r="B44" s="13">
        <v>400</v>
      </c>
      <c r="C44" s="13"/>
      <c r="D44" s="14">
        <f>E44+G44+J44</f>
        <v>76078477.239999995</v>
      </c>
      <c r="E44" s="14">
        <f>E23</f>
        <v>57759411</v>
      </c>
      <c r="F44" s="34"/>
      <c r="G44" s="14">
        <f>G23</f>
        <v>1679693</v>
      </c>
      <c r="H44" s="12"/>
      <c r="I44" s="12"/>
      <c r="J44" s="14">
        <f>J23</f>
        <v>16639373.24</v>
      </c>
      <c r="K44" s="12"/>
    </row>
    <row r="45" spans="1:13">
      <c r="A45" s="10" t="s">
        <v>38</v>
      </c>
      <c r="B45" s="66">
        <v>410</v>
      </c>
      <c r="C45" s="66">
        <v>610</v>
      </c>
      <c r="D45" s="60">
        <f>D44</f>
        <v>76078477.239999995</v>
      </c>
      <c r="E45" s="60">
        <f>E44</f>
        <v>57759411</v>
      </c>
      <c r="F45" s="62"/>
      <c r="G45" s="60">
        <f>G44</f>
        <v>1679693</v>
      </c>
      <c r="H45" s="57"/>
      <c r="I45" s="57"/>
      <c r="J45" s="60">
        <f>J44</f>
        <v>16639373.24</v>
      </c>
      <c r="K45" s="57"/>
    </row>
    <row r="46" spans="1:13" ht="23.25" customHeight="1" thickBot="1">
      <c r="A46" s="11" t="s">
        <v>39</v>
      </c>
      <c r="B46" s="67"/>
      <c r="C46" s="67"/>
      <c r="D46" s="59"/>
      <c r="E46" s="59"/>
      <c r="F46" s="63"/>
      <c r="G46" s="59"/>
      <c r="H46" s="59"/>
      <c r="I46" s="59"/>
      <c r="J46" s="59"/>
      <c r="K46" s="59"/>
    </row>
    <row r="47" spans="1:13" ht="21" customHeight="1" thickBot="1">
      <c r="A47" s="11" t="s">
        <v>40</v>
      </c>
      <c r="B47" s="13">
        <v>420</v>
      </c>
      <c r="C47" s="12"/>
      <c r="D47" s="12"/>
      <c r="E47" s="12"/>
      <c r="F47" s="34"/>
      <c r="G47" s="12"/>
      <c r="H47" s="12"/>
      <c r="I47" s="12"/>
      <c r="J47" s="12"/>
      <c r="K47" s="12"/>
    </row>
    <row r="48" spans="1:13" ht="23.25" customHeight="1" thickBot="1">
      <c r="A48" s="11" t="s">
        <v>41</v>
      </c>
      <c r="B48" s="13">
        <v>500</v>
      </c>
      <c r="C48" s="13" t="s">
        <v>15</v>
      </c>
      <c r="D48" s="14">
        <f>J48</f>
        <v>1760099.63</v>
      </c>
      <c r="E48" s="14"/>
      <c r="F48" s="34"/>
      <c r="G48" s="14"/>
      <c r="H48" s="14"/>
      <c r="I48" s="14"/>
      <c r="J48" s="14">
        <v>1760099.63</v>
      </c>
      <c r="K48" s="12"/>
    </row>
    <row r="49" spans="1:11" ht="25.5" customHeight="1" thickBot="1">
      <c r="A49" s="11" t="s">
        <v>42</v>
      </c>
      <c r="B49" s="13">
        <v>600</v>
      </c>
      <c r="C49" s="13" t="s">
        <v>15</v>
      </c>
      <c r="D49" s="12"/>
      <c r="E49" s="12"/>
      <c r="F49" s="38"/>
      <c r="G49" s="12"/>
      <c r="H49" s="12"/>
      <c r="I49" s="12"/>
      <c r="J49" s="14"/>
      <c r="K49" s="12"/>
    </row>
    <row r="51" spans="1:11">
      <c r="D51" s="1">
        <f>D41-D45</f>
        <v>-1760099.6299999952</v>
      </c>
    </row>
  </sheetData>
  <mergeCells count="66">
    <mergeCell ref="I12:I13"/>
    <mergeCell ref="J12:J13"/>
    <mergeCell ref="A6:A9"/>
    <mergeCell ref="B6:B9"/>
    <mergeCell ref="C6:C9"/>
    <mergeCell ref="D6:K6"/>
    <mergeCell ref="D7:D9"/>
    <mergeCell ref="E7:K7"/>
    <mergeCell ref="E8:E9"/>
    <mergeCell ref="G8:G9"/>
    <mergeCell ref="H8:H9"/>
    <mergeCell ref="I8:I9"/>
    <mergeCell ref="J8:K8"/>
    <mergeCell ref="K12:K13"/>
    <mergeCell ref="F8:F9"/>
    <mergeCell ref="F12:F13"/>
    <mergeCell ref="H12:H13"/>
    <mergeCell ref="B25:B26"/>
    <mergeCell ref="C25:C26"/>
    <mergeCell ref="D25:D26"/>
    <mergeCell ref="E25:E26"/>
    <mergeCell ref="G25:G26"/>
    <mergeCell ref="B12:B13"/>
    <mergeCell ref="C12:C13"/>
    <mergeCell ref="D12:D13"/>
    <mergeCell ref="E12:E13"/>
    <mergeCell ref="G12:G13"/>
    <mergeCell ref="F25:F26"/>
    <mergeCell ref="B32:B34"/>
    <mergeCell ref="C32:C34"/>
    <mergeCell ref="D32:D34"/>
    <mergeCell ref="E32:E34"/>
    <mergeCell ref="G32:G34"/>
    <mergeCell ref="F32:F34"/>
    <mergeCell ref="B45:B46"/>
    <mergeCell ref="C45:C46"/>
    <mergeCell ref="D45:D46"/>
    <mergeCell ref="E45:E46"/>
    <mergeCell ref="G45:G46"/>
    <mergeCell ref="A2:K2"/>
    <mergeCell ref="A3:K3"/>
    <mergeCell ref="A4:K4"/>
    <mergeCell ref="A1:K1"/>
    <mergeCell ref="J41:J42"/>
    <mergeCell ref="K41:K42"/>
    <mergeCell ref="I32:I34"/>
    <mergeCell ref="J32:J34"/>
    <mergeCell ref="K32:K34"/>
    <mergeCell ref="B41:B42"/>
    <mergeCell ref="C41:C42"/>
    <mergeCell ref="D41:D42"/>
    <mergeCell ref="E41:E42"/>
    <mergeCell ref="G41:G42"/>
    <mergeCell ref="H41:H42"/>
    <mergeCell ref="I41:I42"/>
    <mergeCell ref="F41:F42"/>
    <mergeCell ref="F45:F46"/>
    <mergeCell ref="K45:K46"/>
    <mergeCell ref="H45:H46"/>
    <mergeCell ref="I45:I46"/>
    <mergeCell ref="J45:J46"/>
    <mergeCell ref="H32:H34"/>
    <mergeCell ref="H25:H26"/>
    <mergeCell ref="I25:I26"/>
    <mergeCell ref="J25:J26"/>
    <mergeCell ref="K25:K26"/>
  </mergeCells>
  <hyperlinks>
    <hyperlink ref="G8" r:id="rId1" display="consultantplus://offline/ref=86917ECF3CF55048D59C3DD0DE0FEE86AF75495BACB947171E666B5CBB1FB35EA287A7846FD5ND20E"/>
    <hyperlink ref="F8" r:id="rId2" display="consultantplus://offline/ref=86917ECF3CF55048D59C3DD0DE0FEE86AF75495BACB947171E666B5CBB1FB35EA287A7846FD5ND20E"/>
  </hyperlinks>
  <pageMargins left="0.31496062992125984" right="0.19685039370078741" top="0.19685039370078741" bottom="0.15748031496062992" header="0.19685039370078741" footer="0.19685039370078741"/>
  <pageSetup paperSize="9" scale="75" fitToWidth="2" orientation="landscape" r:id="rId3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workbookViewId="0">
      <selection activeCell="O12" sqref="O12"/>
    </sheetView>
  </sheetViews>
  <sheetFormatPr defaultRowHeight="15"/>
  <cols>
    <col min="1" max="1" width="26.28515625" customWidth="1"/>
    <col min="2" max="2" width="7.85546875" customWidth="1"/>
    <col min="3" max="3" width="8.140625" customWidth="1"/>
    <col min="4" max="4" width="14.85546875" customWidth="1"/>
    <col min="5" max="5" width="12.28515625" customWidth="1"/>
    <col min="6" max="6" width="12.42578125" customWidth="1"/>
    <col min="7" max="7" width="12.5703125" customWidth="1"/>
    <col min="8" max="9" width="11.28515625" customWidth="1"/>
    <col min="10" max="10" width="15.5703125" customWidth="1"/>
    <col min="11" max="11" width="13" customWidth="1"/>
    <col min="12" max="12" width="13.85546875" customWidth="1"/>
    <col min="14" max="14" width="12.42578125" customWidth="1"/>
  </cols>
  <sheetData>
    <row r="1" spans="1:14">
      <c r="A1" s="65" t="s">
        <v>55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ht="15.75">
      <c r="A2" s="85" t="s">
        <v>43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4" ht="15.75">
      <c r="A3" s="85" t="s">
        <v>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4" ht="15.75">
      <c r="A4" s="85" t="str">
        <f>'таблица 2 '!A4:K4</f>
        <v>на 16.04 2018 г.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4" ht="15.75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ht="31.5" customHeight="1" thickBot="1">
      <c r="A6" s="73" t="s">
        <v>2</v>
      </c>
      <c r="B6" s="73" t="s">
        <v>3</v>
      </c>
      <c r="C6" s="73" t="s">
        <v>45</v>
      </c>
      <c r="D6" s="75" t="s">
        <v>46</v>
      </c>
      <c r="E6" s="76"/>
      <c r="F6" s="76"/>
      <c r="G6" s="76"/>
      <c r="H6" s="76"/>
      <c r="I6" s="76"/>
      <c r="J6" s="76"/>
      <c r="K6" s="76"/>
      <c r="L6" s="77"/>
    </row>
    <row r="7" spans="1:14" ht="15.75" thickBot="1">
      <c r="A7" s="74"/>
      <c r="B7" s="74"/>
      <c r="C7" s="74"/>
      <c r="D7" s="87" t="s">
        <v>47</v>
      </c>
      <c r="E7" s="88"/>
      <c r="F7" s="89"/>
      <c r="G7" s="75" t="s">
        <v>7</v>
      </c>
      <c r="H7" s="76"/>
      <c r="I7" s="76"/>
      <c r="J7" s="76"/>
      <c r="K7" s="76"/>
      <c r="L7" s="77"/>
    </row>
    <row r="8" spans="1:14" ht="66" customHeight="1" thickBot="1">
      <c r="A8" s="74"/>
      <c r="B8" s="74"/>
      <c r="C8" s="74"/>
      <c r="D8" s="90"/>
      <c r="E8" s="91"/>
      <c r="F8" s="92"/>
      <c r="G8" s="93" t="s">
        <v>48</v>
      </c>
      <c r="H8" s="94"/>
      <c r="I8" s="95"/>
      <c r="J8" s="93" t="s">
        <v>49</v>
      </c>
      <c r="K8" s="94"/>
      <c r="L8" s="95"/>
      <c r="N8" t="s">
        <v>91</v>
      </c>
    </row>
    <row r="9" spans="1:14" ht="66" customHeight="1" thickBot="1">
      <c r="A9" s="86"/>
      <c r="B9" s="86"/>
      <c r="C9" s="86"/>
      <c r="D9" s="55" t="s">
        <v>92</v>
      </c>
      <c r="E9" s="55" t="s">
        <v>88</v>
      </c>
      <c r="F9" s="55" t="s">
        <v>93</v>
      </c>
      <c r="G9" s="55" t="s">
        <v>92</v>
      </c>
      <c r="H9" s="55" t="s">
        <v>88</v>
      </c>
      <c r="I9" s="55" t="s">
        <v>93</v>
      </c>
      <c r="J9" s="55" t="s">
        <v>92</v>
      </c>
      <c r="K9" s="55" t="s">
        <v>88</v>
      </c>
      <c r="L9" s="55" t="s">
        <v>93</v>
      </c>
      <c r="N9" s="56"/>
    </row>
    <row r="10" spans="1:14" ht="15.75" thickBot="1">
      <c r="A10" s="22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4" ht="53.25" customHeight="1" thickBot="1">
      <c r="A11" s="11" t="s">
        <v>50</v>
      </c>
      <c r="B11" s="13">
        <v>1</v>
      </c>
      <c r="C11" s="13" t="s">
        <v>15</v>
      </c>
      <c r="D11" s="14">
        <f>'таблица 2 '!D37</f>
        <v>26349764.240000002</v>
      </c>
      <c r="E11" s="14">
        <v>23787380.780000001</v>
      </c>
      <c r="F11" s="14">
        <v>23787380.780000001</v>
      </c>
      <c r="G11" s="14"/>
      <c r="H11" s="14"/>
      <c r="I11" s="14"/>
      <c r="J11" s="14">
        <f>D11</f>
        <v>26349764.240000002</v>
      </c>
      <c r="K11" s="14">
        <f>K14</f>
        <v>23787380.780000001</v>
      </c>
      <c r="L11" s="14">
        <f>L14</f>
        <v>23787380.780000001</v>
      </c>
    </row>
    <row r="12" spans="1:14" ht="69" customHeight="1" thickBot="1">
      <c r="A12" s="11" t="s">
        <v>51</v>
      </c>
      <c r="B12" s="13">
        <v>1001</v>
      </c>
      <c r="C12" s="13" t="s">
        <v>15</v>
      </c>
      <c r="D12" s="14"/>
      <c r="E12" s="14"/>
      <c r="F12" s="14"/>
      <c r="G12" s="14"/>
      <c r="H12" s="14"/>
      <c r="I12" s="14"/>
      <c r="J12" s="14">
        <f>D12</f>
        <v>0</v>
      </c>
      <c r="K12" s="14"/>
      <c r="L12" s="14"/>
    </row>
    <row r="13" spans="1:14" ht="15.75" thickBot="1">
      <c r="A13" s="11"/>
      <c r="B13" s="17"/>
      <c r="C13" s="17"/>
      <c r="D13" s="23"/>
      <c r="E13" s="23"/>
      <c r="F13" s="23"/>
      <c r="G13" s="23"/>
      <c r="H13" s="23"/>
      <c r="I13" s="23"/>
      <c r="J13" s="23"/>
      <c r="K13" s="23"/>
      <c r="L13" s="23"/>
    </row>
    <row r="14" spans="1:14" ht="52.5" customHeight="1" thickBot="1">
      <c r="A14" s="11" t="s">
        <v>52</v>
      </c>
      <c r="B14" s="13">
        <v>2001</v>
      </c>
      <c r="C14" s="17"/>
      <c r="D14" s="23">
        <f>D11-D12-'таблица 2,1'!N9</f>
        <v>26349764.240000002</v>
      </c>
      <c r="E14" s="23">
        <f>E11</f>
        <v>23787380.780000001</v>
      </c>
      <c r="F14" s="23">
        <f>F11</f>
        <v>23787380.780000001</v>
      </c>
      <c r="G14" s="23"/>
      <c r="H14" s="23"/>
      <c r="I14" s="23"/>
      <c r="J14" s="23">
        <f>D14</f>
        <v>26349764.240000002</v>
      </c>
      <c r="K14" s="23">
        <f>E14</f>
        <v>23787380.780000001</v>
      </c>
      <c r="L14" s="23">
        <f>F14</f>
        <v>23787380.780000001</v>
      </c>
    </row>
    <row r="15" spans="1:14" ht="15.75" thickBot="1">
      <c r="A15" s="11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4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>
      <c r="A17" s="24" t="s">
        <v>60</v>
      </c>
      <c r="B17" s="24"/>
      <c r="C17" s="24"/>
      <c r="D17" s="24"/>
      <c r="E17" s="24"/>
      <c r="F17" s="24"/>
      <c r="G17" s="24"/>
      <c r="H17" s="24"/>
      <c r="I17" s="24"/>
      <c r="J17" s="2"/>
      <c r="K17" s="2"/>
      <c r="L17" s="2"/>
    </row>
    <row r="18" spans="1:12" ht="15.75">
      <c r="A18" s="24" t="s">
        <v>61</v>
      </c>
      <c r="B18" s="24"/>
      <c r="C18" s="24"/>
      <c r="D18" s="24"/>
      <c r="E18" s="24"/>
      <c r="F18" s="24"/>
      <c r="G18" s="24"/>
      <c r="H18" s="24"/>
      <c r="I18" s="24"/>
      <c r="J18" s="2"/>
      <c r="K18" s="2"/>
      <c r="L18" s="2"/>
    </row>
    <row r="19" spans="1:12" ht="15.75">
      <c r="A19" s="24"/>
      <c r="B19" s="24"/>
      <c r="C19" s="24"/>
      <c r="D19" s="24"/>
      <c r="E19" s="24"/>
      <c r="F19" s="24"/>
      <c r="G19" s="24"/>
      <c r="H19" s="24"/>
      <c r="I19" s="24"/>
      <c r="J19" s="2"/>
      <c r="K19" s="2"/>
      <c r="L19" s="2"/>
    </row>
    <row r="20" spans="1:12" ht="15.75">
      <c r="A20" s="24" t="s">
        <v>69</v>
      </c>
      <c r="B20" s="24"/>
      <c r="C20" s="24"/>
      <c r="D20" s="24"/>
      <c r="E20" s="24"/>
      <c r="F20" s="24"/>
      <c r="G20" s="24"/>
      <c r="H20" s="24"/>
      <c r="I20" s="24"/>
      <c r="J20" s="2"/>
      <c r="K20" s="2"/>
      <c r="L20" s="2"/>
    </row>
    <row r="21" spans="1:12" ht="15.75">
      <c r="A21" s="24" t="s">
        <v>68</v>
      </c>
      <c r="B21" s="24"/>
      <c r="C21" s="24"/>
      <c r="D21" s="24"/>
      <c r="E21" s="24"/>
      <c r="F21" s="24"/>
      <c r="G21" s="24"/>
      <c r="H21" s="24"/>
      <c r="I21" s="24"/>
      <c r="J21" s="2"/>
      <c r="K21" s="2"/>
      <c r="L21" s="2"/>
    </row>
    <row r="22" spans="1:12" ht="15.75">
      <c r="A22" s="24"/>
      <c r="B22" s="24"/>
      <c r="C22" s="24"/>
      <c r="D22" s="24"/>
      <c r="E22" s="24"/>
      <c r="F22" s="24"/>
      <c r="G22" s="24"/>
      <c r="H22" s="24"/>
      <c r="I22" s="24"/>
      <c r="J22" s="2"/>
      <c r="K22" s="2"/>
      <c r="L22" s="2"/>
    </row>
    <row r="23" spans="1:12" ht="15.75">
      <c r="A23" s="24" t="s">
        <v>67</v>
      </c>
      <c r="B23" s="25"/>
      <c r="C23" s="25"/>
      <c r="D23" s="25"/>
      <c r="E23" s="25"/>
      <c r="F23" s="25"/>
      <c r="G23" s="25"/>
      <c r="H23" s="25"/>
      <c r="I23" s="25"/>
    </row>
    <row r="24" spans="1:12" ht="15.75">
      <c r="A24" s="24" t="s">
        <v>68</v>
      </c>
      <c r="B24" s="25"/>
      <c r="C24" s="25"/>
      <c r="D24" s="25"/>
      <c r="E24" s="25"/>
      <c r="F24" s="25"/>
      <c r="G24" s="25"/>
      <c r="H24" s="25"/>
      <c r="I24" s="25"/>
      <c r="J24" t="s">
        <v>66</v>
      </c>
    </row>
    <row r="25" spans="1:12" ht="15.75">
      <c r="A25" s="24"/>
      <c r="B25" s="25"/>
      <c r="C25" s="25"/>
      <c r="D25" s="25"/>
      <c r="E25" s="25"/>
      <c r="F25" s="25"/>
      <c r="G25" s="25"/>
      <c r="H25" s="25"/>
      <c r="I25" s="25"/>
    </row>
    <row r="26" spans="1:12" ht="15.75">
      <c r="A26" s="24" t="s">
        <v>62</v>
      </c>
      <c r="B26" s="25"/>
      <c r="C26" s="25"/>
      <c r="D26" s="25"/>
      <c r="E26" s="25"/>
      <c r="F26" s="25"/>
      <c r="G26" s="25"/>
      <c r="H26" s="25"/>
      <c r="I26" s="25"/>
    </row>
    <row r="27" spans="1:12" ht="15.75">
      <c r="A27" s="24"/>
      <c r="B27" s="25"/>
      <c r="C27" s="25"/>
      <c r="D27" s="25"/>
      <c r="E27" s="25"/>
      <c r="F27" s="25"/>
      <c r="G27" s="25"/>
      <c r="H27" s="25"/>
      <c r="I27" s="25"/>
    </row>
    <row r="28" spans="1:12" ht="15.75">
      <c r="A28" s="24" t="s">
        <v>53</v>
      </c>
      <c r="B28" s="25"/>
      <c r="C28" s="25"/>
      <c r="D28" s="25"/>
      <c r="E28" s="25"/>
      <c r="F28" s="25"/>
      <c r="G28" s="25"/>
      <c r="H28" s="25"/>
      <c r="I28" s="25"/>
    </row>
  </sheetData>
  <mergeCells count="12">
    <mergeCell ref="A2:L2"/>
    <mergeCell ref="A3:L3"/>
    <mergeCell ref="A4:L4"/>
    <mergeCell ref="A1:L1"/>
    <mergeCell ref="A6:A9"/>
    <mergeCell ref="B6:B9"/>
    <mergeCell ref="C6:C9"/>
    <mergeCell ref="D6:L6"/>
    <mergeCell ref="D7:F8"/>
    <mergeCell ref="G7:L7"/>
    <mergeCell ref="G8:I8"/>
    <mergeCell ref="J8:L8"/>
  </mergeCells>
  <hyperlinks>
    <hyperlink ref="G8" r:id="rId1" display="consultantplus://offline/ref=86917ECF3CF55048D59C3DD0DE0FEE86AF7A475CADB847171E666B5CBBN12FE"/>
    <hyperlink ref="J8" r:id="rId2" display="consultantplus://offline/ref=86917ECF3CF55048D59C3DD0DE0FEE86AF754358AABC47171E666B5CBBN12FE"/>
  </hyperlinks>
  <pageMargins left="3.937007874015748E-2" right="3.937007874015748E-2" top="0.35433070866141736" bottom="0.35433070866141736" header="0.11811023622047245" footer="0.19685039370078741"/>
  <pageSetup paperSize="9" scale="9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SheetLayoutView="100" workbookViewId="0">
      <selection activeCell="J15" sqref="J15"/>
    </sheetView>
  </sheetViews>
  <sheetFormatPr defaultRowHeight="15"/>
  <cols>
    <col min="1" max="1" width="34.5703125" customWidth="1"/>
    <col min="2" max="2" width="23.85546875" customWidth="1"/>
    <col min="3" max="3" width="46" customWidth="1"/>
  </cols>
  <sheetData>
    <row r="1" spans="1:3" ht="16.5">
      <c r="A1" s="41"/>
    </row>
    <row r="2" spans="1:3" ht="16.5">
      <c r="A2" s="97" t="s">
        <v>75</v>
      </c>
      <c r="B2" s="97"/>
      <c r="C2" s="97"/>
    </row>
    <row r="3" spans="1:3" ht="16.5">
      <c r="A3" s="41"/>
    </row>
    <row r="4" spans="1:3" ht="16.5">
      <c r="A4" s="96" t="s">
        <v>76</v>
      </c>
      <c r="B4" s="96"/>
      <c r="C4" s="96"/>
    </row>
    <row r="5" spans="1:3" ht="16.5">
      <c r="A5" s="96" t="s">
        <v>77</v>
      </c>
      <c r="B5" s="96"/>
      <c r="C5" s="96"/>
    </row>
    <row r="6" spans="1:3" ht="16.5">
      <c r="A6" s="96" t="str">
        <f>'таблица 2 '!A4:K4</f>
        <v>на 16.04 2018 г.</v>
      </c>
      <c r="B6" s="96"/>
      <c r="C6" s="96"/>
    </row>
    <row r="7" spans="1:3" ht="17.25" thickBot="1">
      <c r="A7" s="42" t="s">
        <v>78</v>
      </c>
    </row>
    <row r="8" spans="1:3" ht="35.25" customHeight="1" thickBot="1">
      <c r="A8" s="43" t="s">
        <v>2</v>
      </c>
      <c r="B8" s="44" t="s">
        <v>3</v>
      </c>
      <c r="C8" s="44" t="s">
        <v>79</v>
      </c>
    </row>
    <row r="9" spans="1:3" ht="16.5" thickBot="1">
      <c r="A9" s="45">
        <v>1</v>
      </c>
      <c r="B9" s="46">
        <v>2</v>
      </c>
      <c r="C9" s="46">
        <v>3</v>
      </c>
    </row>
    <row r="10" spans="1:3" ht="24.75" customHeight="1" thickBot="1">
      <c r="A10" s="47" t="s">
        <v>41</v>
      </c>
      <c r="B10" s="46">
        <v>10</v>
      </c>
      <c r="C10" s="53"/>
    </row>
    <row r="11" spans="1:3" ht="24.75" customHeight="1" thickBot="1">
      <c r="A11" s="47" t="s">
        <v>42</v>
      </c>
      <c r="B11" s="46">
        <v>20</v>
      </c>
      <c r="C11" s="48"/>
    </row>
    <row r="12" spans="1:3" ht="27.75" customHeight="1" thickBot="1">
      <c r="A12" s="47" t="s">
        <v>80</v>
      </c>
      <c r="B12" s="46">
        <v>30</v>
      </c>
      <c r="C12" s="53"/>
    </row>
    <row r="13" spans="1:3" ht="15.75" thickBot="1">
      <c r="A13" s="49"/>
      <c r="B13" s="50"/>
      <c r="C13" s="50"/>
    </row>
    <row r="14" spans="1:3" ht="16.5" thickBot="1">
      <c r="A14" s="47" t="s">
        <v>81</v>
      </c>
      <c r="B14" s="46">
        <v>40</v>
      </c>
      <c r="C14" s="53"/>
    </row>
    <row r="15" spans="1:3" ht="15.75" thickBot="1">
      <c r="A15" s="49"/>
      <c r="B15" s="50"/>
      <c r="C15" s="50"/>
    </row>
    <row r="19" spans="1:3" ht="16.5">
      <c r="A19" s="97" t="s">
        <v>82</v>
      </c>
      <c r="B19" s="97"/>
      <c r="C19" s="97"/>
    </row>
    <row r="20" spans="1:3" ht="16.5">
      <c r="A20" s="51"/>
    </row>
    <row r="21" spans="1:3" ht="16.5">
      <c r="A21" s="96" t="s">
        <v>83</v>
      </c>
      <c r="B21" s="96"/>
      <c r="C21" s="96"/>
    </row>
    <row r="22" spans="1:3" ht="17.25" thickBot="1">
      <c r="A22" s="51"/>
    </row>
    <row r="23" spans="1:3" ht="16.5" thickBot="1">
      <c r="A23" s="43" t="s">
        <v>2</v>
      </c>
      <c r="B23" s="44" t="s">
        <v>3</v>
      </c>
      <c r="C23" s="44" t="s">
        <v>84</v>
      </c>
    </row>
    <row r="24" spans="1:3" ht="16.5" thickBot="1">
      <c r="A24" s="45">
        <v>1</v>
      </c>
      <c r="B24" s="46">
        <v>2</v>
      </c>
      <c r="C24" s="46">
        <v>3</v>
      </c>
    </row>
    <row r="25" spans="1:3" ht="32.25" thickBot="1">
      <c r="A25" s="47" t="s">
        <v>85</v>
      </c>
      <c r="B25" s="46">
        <v>10</v>
      </c>
      <c r="C25" s="48"/>
    </row>
    <row r="26" spans="1:3" ht="105.75" thickBot="1">
      <c r="A26" s="52" t="s">
        <v>86</v>
      </c>
      <c r="B26" s="46">
        <v>20</v>
      </c>
      <c r="C26" s="48"/>
    </row>
    <row r="27" spans="1:3" ht="32.25" thickBot="1">
      <c r="A27" s="47" t="s">
        <v>87</v>
      </c>
      <c r="B27" s="46">
        <v>30</v>
      </c>
      <c r="C27" s="46"/>
    </row>
    <row r="28" spans="1:3" ht="16.5">
      <c r="A28" s="51"/>
    </row>
  </sheetData>
  <mergeCells count="6">
    <mergeCell ref="A4:C4"/>
    <mergeCell ref="A5:C5"/>
    <mergeCell ref="A2:C2"/>
    <mergeCell ref="A19:C19"/>
    <mergeCell ref="A21:C21"/>
    <mergeCell ref="A6:C6"/>
  </mergeCells>
  <hyperlinks>
    <hyperlink ref="A26" r:id="rId1" display="consultantplus://offline/ref=86917ECF3CF55048D59C3DD0DE0FEE86AF75495BACB947171E666B5CBBN12FE"/>
  </hyperlinks>
  <pageMargins left="0.70866141732283472" right="0.70866141732283472" top="0.74803149606299213" bottom="0.74803149606299213" header="0.31496062992125984" footer="0.31496062992125984"/>
  <pageSetup paperSize="9" scale="8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 2 </vt:lpstr>
      <vt:lpstr>таблица 2,1</vt:lpstr>
      <vt:lpstr>таблица 3 4</vt:lpstr>
      <vt:lpstr>'таблица 2 '!Область_печати</vt:lpstr>
      <vt:lpstr>'таблица 2,1'!Область_печати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cp:lastPrinted>2018-04-18T05:07:09Z</cp:lastPrinted>
  <dcterms:created xsi:type="dcterms:W3CDTF">2016-01-27T04:31:12Z</dcterms:created>
  <dcterms:modified xsi:type="dcterms:W3CDTF">2018-04-18T05:07:20Z</dcterms:modified>
</cp:coreProperties>
</file>